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0115" windowHeight="82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7" i="1"/>
  <c r="C7"/>
  <c r="I7"/>
  <c r="F7"/>
  <c r="H5"/>
  <c r="H6"/>
  <c r="I6" s="1"/>
  <c r="H8"/>
  <c r="I8" s="1"/>
  <c r="H9"/>
  <c r="H10"/>
  <c r="H4"/>
  <c r="C10"/>
  <c r="F10" s="1"/>
  <c r="F6"/>
  <c r="F8"/>
  <c r="C5"/>
  <c r="F5" s="1"/>
  <c r="C9"/>
  <c r="F9" s="1"/>
  <c r="C8"/>
  <c r="C6"/>
  <c r="C4"/>
  <c r="F4" s="1"/>
  <c r="I5" l="1"/>
  <c r="I4"/>
  <c r="I9"/>
  <c r="I10"/>
</calcChain>
</file>

<file path=xl/comments1.xml><?xml version="1.0" encoding="utf-8"?>
<comments xmlns="http://schemas.openxmlformats.org/spreadsheetml/2006/main">
  <authors>
    <author>SERGEY</author>
  </authors>
  <commentList>
    <comment ref="B4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вартість газу для 2 групи споживачів</t>
        </r>
      </text>
    </comment>
    <comment ref="D4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Теплотворна здатність 
34 МДж/4,18=8100 ккал*1,16=9400 Вт*час</t>
        </r>
      </text>
    </comment>
    <comment ref="B5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вартість газу для 2 групи споживачів</t>
        </r>
      </text>
    </comment>
    <comment ref="B7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вартість за складометр</t>
        </r>
      </text>
    </comment>
    <comment ref="C7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SERGEY
Вважається, що в одному складометрі 0,68 куб.м. дуба, а в 1 куб.м.  630 кг дуба,
тому в 1 складометрі 425 кг дуба
</t>
        </r>
      </text>
    </comment>
    <comment ref="D7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Теплотворна здатність 
при 20% вологості 
14 МДж/4,18=3350 ккал*1,16=3900 Вт*год</t>
        </r>
      </text>
    </comment>
    <comment ref="E7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Враховуючи неідеальну вологість деревини, та циклічні втрати при нагріванні ТА</t>
        </r>
      </text>
    </comment>
    <comment ref="H7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одиниця вимірювання-складометр</t>
        </r>
      </text>
    </comment>
    <comment ref="B8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вартість  з доставкою
насипна густина пелет 650кг/куб.м.</t>
        </r>
      </text>
    </commen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Теплотворна здатність при вологості 5-8%
17 МДж/4,18=4100 ккал*1,16=4750 Вт*час</t>
        </r>
      </text>
    </comment>
    <comment ref="B9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вартість з доставкою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Теплотворна здатність при вологості 5-8%
17 МДж/4,18=4100 ккал*1,16=4750 Вт*час</t>
        </r>
      </text>
    </comment>
    <comment ref="E9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Враховуючи циклічні  втрати при нагріванні ТА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вартість з доставкою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04"/>
          </rPr>
          <t>SERGEY:</t>
        </r>
        <r>
          <rPr>
            <sz val="9"/>
            <color indexed="81"/>
            <rFont val="Tahoma"/>
            <family val="2"/>
            <charset val="204"/>
          </rPr>
          <t xml:space="preserve">
Теплотворна здатність 22 МДж/4,18=5300 ккал*1,16=6100 Вт*год</t>
        </r>
      </text>
    </comment>
  </commentList>
</comments>
</file>

<file path=xl/sharedStrings.xml><?xml version="1.0" encoding="utf-8"?>
<sst xmlns="http://schemas.openxmlformats.org/spreadsheetml/2006/main" count="29" uniqueCount="28">
  <si>
    <t>Вид палива</t>
  </si>
  <si>
    <t>Електроенергія</t>
  </si>
  <si>
    <t>Дрова (дуб, бук, береза)</t>
  </si>
  <si>
    <t>Брикети</t>
  </si>
  <si>
    <t>Вартість палива ( грн за кг,квт*год, куб.м.)</t>
  </si>
  <si>
    <t>Тепловтрати будинку при -22 на вулиці і +21 в приміщенні (квт*год)</t>
  </si>
  <si>
    <t>Введіть своє значення</t>
  </si>
  <si>
    <t>Вартість палива (грн. за складометр, тонну, квт*год, куб.м.)</t>
  </si>
  <si>
    <t>Кількість палива на опалювальний період (складометр, кг, куб.м, квт*год)</t>
  </si>
  <si>
    <t>КПД теплогенератора (%)</t>
  </si>
  <si>
    <t>Вугілля камяне</t>
  </si>
  <si>
    <t>Газ (конденсаційний котел)</t>
  </si>
  <si>
    <t>Газ (звичайний котел)</t>
  </si>
  <si>
    <t>Тепловтрати добре утепленого будинку складають приблизно 60-70 Вт/1 кв метр площі</t>
  </si>
  <si>
    <t>Увага! Дані, наведені вище, не враховують витрати енергоносіїв на нагрів гаярчої води та на приготування їжі</t>
  </si>
  <si>
    <t>Пелети</t>
  </si>
  <si>
    <t>Вартість палива на опалення за опалювальний період в 6 місяців (грн)</t>
  </si>
  <si>
    <t>Увага! Дані по теплотворній здатності камяного вугілля приведені приблизно, вони можуть дуже відрізнятися</t>
  </si>
  <si>
    <t>Теплотворна здатність палива без врахування КПД  (квт*год на кг, куб.м.)</t>
  </si>
  <si>
    <t>Вартість палива (грн /квт*год) з врахуванням КПД теплогенератора</t>
  </si>
  <si>
    <t>Деякі ресурси:</t>
  </si>
  <si>
    <t>http://okolowiki.ru/%C2%FB%E1%EE%F0_%E8%F1%F2%EE%F7%ED%E8%EA%E0_%EE%F2%EE%EF%EB%E5%ED%E8%FF</t>
  </si>
  <si>
    <t>http://www.goandsee.ru/spravochnik/teplotvornaja-sposobnost-drov.html</t>
  </si>
  <si>
    <t>http://ru.teplowiki.org/wiki/%D0%9F%D0%B5%D0%BB%D0%BB%D0%B5%D1%82%D1%8B</t>
  </si>
  <si>
    <t>http://koteko.com.ua/fuel</t>
  </si>
  <si>
    <t>http://rufruf.ru/teplo_toplivnie_brikety/</t>
  </si>
  <si>
    <t>http://bio-energy.com.ua/index.php?option=com_content&amp;view=article&amp;id=52&amp;Itemid=55</t>
  </si>
  <si>
    <t>Стандарты качества топливных брикетов и пеллет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</si>
</sst>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sz val="16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/>
    <xf numFmtId="0" fontId="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1" xfId="0" applyFill="1" applyBorder="1"/>
    <xf numFmtId="2" fontId="0" fillId="0" borderId="1" xfId="0" applyNumberFormat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" fontId="0" fillId="0" borderId="1" xfId="0" applyNumberFormat="1" applyBorder="1"/>
    <xf numFmtId="0" fontId="4" fillId="0" borderId="0" xfId="0" applyFont="1"/>
    <xf numFmtId="0" fontId="5" fillId="0" borderId="0" xfId="0" applyFont="1"/>
    <xf numFmtId="0" fontId="6" fillId="0" borderId="0" xfId="1" applyAlignment="1" applyProtection="1"/>
    <xf numFmtId="164" fontId="0" fillId="0" borderId="1" xfId="0" applyNumberFormat="1" applyBorder="1"/>
    <xf numFmtId="0" fontId="6" fillId="0" borderId="0" xfId="1" applyAlignment="1" applyProtection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ru.teplowiki.org/wiki/%D0%9F%D0%B5%D0%BB%D0%BB%D0%B5%D1%82%D1%8B" TargetMode="External"/><Relationship Id="rId7" Type="http://schemas.openxmlformats.org/officeDocument/2006/relationships/hyperlink" Target="http://www.goldentrade.com.ua/articles/id24" TargetMode="External"/><Relationship Id="rId2" Type="http://schemas.openxmlformats.org/officeDocument/2006/relationships/hyperlink" Target="http://www.goandsee.ru/spravochnik/teplotvornaja-sposobnost-drov.html" TargetMode="External"/><Relationship Id="rId1" Type="http://schemas.openxmlformats.org/officeDocument/2006/relationships/hyperlink" Target="http://okolowiki.ru/%C2%FB%E1%EE%F0_%E8%F1%F2%EE%F7%ED%E8%EA%E0_%EE%F2%EE%EF%EB%E5%ED%E8%FF" TargetMode="External"/><Relationship Id="rId6" Type="http://schemas.openxmlformats.org/officeDocument/2006/relationships/hyperlink" Target="http://bio-energy.com.ua/index.php?option=com_content&amp;view=article&amp;id=52&amp;Itemid=55" TargetMode="External"/><Relationship Id="rId5" Type="http://schemas.openxmlformats.org/officeDocument/2006/relationships/hyperlink" Target="http://rufruf.ru/teplo_toplivnie_brikety/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://koteko.com.ua/fuel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E6" sqref="E6"/>
    </sheetView>
  </sheetViews>
  <sheetFormatPr defaultRowHeight="15"/>
  <cols>
    <col min="1" max="1" width="27.28515625" customWidth="1"/>
    <col min="2" max="2" width="19.7109375" customWidth="1"/>
    <col min="3" max="3" width="17.85546875" customWidth="1"/>
    <col min="4" max="4" width="18.5703125" customWidth="1"/>
    <col min="5" max="5" width="17.5703125" customWidth="1"/>
    <col min="6" max="6" width="18.7109375" customWidth="1"/>
    <col min="7" max="7" width="20.28515625" customWidth="1"/>
    <col min="8" max="8" width="19.7109375" customWidth="1"/>
    <col min="9" max="9" width="19" customWidth="1"/>
  </cols>
  <sheetData>
    <row r="1" spans="1:9" ht="15.75" thickBot="1"/>
    <row r="2" spans="1:9" ht="33" customHeight="1" thickBot="1">
      <c r="A2" s="1"/>
      <c r="B2" s="3" t="s">
        <v>6</v>
      </c>
      <c r="C2" s="1"/>
      <c r="D2" s="1"/>
      <c r="E2" s="1"/>
      <c r="F2" s="1"/>
      <c r="G2" s="3" t="s">
        <v>6</v>
      </c>
    </row>
    <row r="3" spans="1:9" ht="66.75" customHeight="1">
      <c r="A3" s="5" t="s">
        <v>0</v>
      </c>
      <c r="B3" s="6" t="s">
        <v>7</v>
      </c>
      <c r="C3" s="5" t="s">
        <v>4</v>
      </c>
      <c r="D3" s="5" t="s">
        <v>18</v>
      </c>
      <c r="E3" s="5" t="s">
        <v>9</v>
      </c>
      <c r="F3" s="5" t="s">
        <v>19</v>
      </c>
      <c r="G3" s="6" t="s">
        <v>5</v>
      </c>
      <c r="H3" s="5" t="s">
        <v>8</v>
      </c>
      <c r="I3" s="5" t="s">
        <v>16</v>
      </c>
    </row>
    <row r="4" spans="1:9">
      <c r="A4" s="2" t="s">
        <v>12</v>
      </c>
      <c r="B4" s="4">
        <v>1.8</v>
      </c>
      <c r="C4" s="2">
        <f>B4</f>
        <v>1.8</v>
      </c>
      <c r="D4" s="2">
        <v>9.4</v>
      </c>
      <c r="E4" s="2">
        <v>90</v>
      </c>
      <c r="F4" s="9">
        <f>C4/(D4*E4/100)</f>
        <v>0.21276595744680848</v>
      </c>
      <c r="G4" s="10">
        <v>10</v>
      </c>
      <c r="H4" s="13">
        <f>G$4/2*24*30*6/(D4*(E4/100))</f>
        <v>2553.1914893617018</v>
      </c>
      <c r="I4" s="13">
        <f>H4*C4</f>
        <v>4595.7446808510631</v>
      </c>
    </row>
    <row r="5" spans="1:9">
      <c r="A5" s="2" t="s">
        <v>11</v>
      </c>
      <c r="B5" s="4">
        <v>1.8</v>
      </c>
      <c r="C5" s="2">
        <f>B5</f>
        <v>1.8</v>
      </c>
      <c r="D5" s="2">
        <v>9.4</v>
      </c>
      <c r="E5" s="2">
        <v>101</v>
      </c>
      <c r="F5" s="9">
        <f t="shared" ref="F5:F10" si="0">C5/(D5*E5/100)</f>
        <v>0.18959342742784915</v>
      </c>
      <c r="G5" s="11"/>
      <c r="H5" s="13">
        <f t="shared" ref="H5:H10" si="1">G$4/2*24*30*6/(D5*(E5/100))</f>
        <v>2275.1211291341901</v>
      </c>
      <c r="I5" s="13">
        <f t="shared" ref="I5:I10" si="2">H5*C5</f>
        <v>4095.2180324415422</v>
      </c>
    </row>
    <row r="6" spans="1:9">
      <c r="A6" s="2" t="s">
        <v>1</v>
      </c>
      <c r="B6" s="4">
        <v>0.23</v>
      </c>
      <c r="C6" s="2">
        <f>B6</f>
        <v>0.23</v>
      </c>
      <c r="D6" s="2">
        <v>1</v>
      </c>
      <c r="E6" s="2">
        <v>99</v>
      </c>
      <c r="F6" s="9">
        <f t="shared" si="0"/>
        <v>0.23232323232323235</v>
      </c>
      <c r="G6" s="11"/>
      <c r="H6" s="13">
        <f t="shared" si="1"/>
        <v>21818.18181818182</v>
      </c>
      <c r="I6" s="13">
        <f t="shared" si="2"/>
        <v>5018.1818181818189</v>
      </c>
    </row>
    <row r="7" spans="1:9">
      <c r="A7" s="2" t="s">
        <v>2</v>
      </c>
      <c r="B7" s="4">
        <v>600</v>
      </c>
      <c r="C7" s="9">
        <f>B7/425</f>
        <v>1.411764705882353</v>
      </c>
      <c r="D7" s="2">
        <v>3.9</v>
      </c>
      <c r="E7" s="2">
        <v>70</v>
      </c>
      <c r="F7" s="9">
        <f t="shared" si="0"/>
        <v>0.51712992889463483</v>
      </c>
      <c r="G7" s="11"/>
      <c r="H7" s="17">
        <f>G$4/2*24*30*6/(D7*(E7/100))/425</f>
        <v>18.61667744020685</v>
      </c>
      <c r="I7" s="13">
        <f>H7*B7</f>
        <v>11170.00646412411</v>
      </c>
    </row>
    <row r="8" spans="1:9">
      <c r="A8" s="2" t="s">
        <v>15</v>
      </c>
      <c r="B8" s="4">
        <v>2300</v>
      </c>
      <c r="C8" s="2">
        <f>B8/1000</f>
        <v>2.2999999999999998</v>
      </c>
      <c r="D8" s="2">
        <v>4.75</v>
      </c>
      <c r="E8" s="2">
        <v>88</v>
      </c>
      <c r="F8" s="9">
        <f t="shared" si="0"/>
        <v>0.55023923444976075</v>
      </c>
      <c r="G8" s="11"/>
      <c r="H8" s="13">
        <f t="shared" si="1"/>
        <v>5167.4641148325363</v>
      </c>
      <c r="I8" s="13">
        <f t="shared" si="2"/>
        <v>11885.167464114833</v>
      </c>
    </row>
    <row r="9" spans="1:9">
      <c r="A9" s="2" t="s">
        <v>3</v>
      </c>
      <c r="B9" s="4">
        <v>2100</v>
      </c>
      <c r="C9" s="2">
        <f>B9/1000</f>
        <v>2.1</v>
      </c>
      <c r="D9" s="2">
        <v>4.75</v>
      </c>
      <c r="E9" s="2">
        <v>75</v>
      </c>
      <c r="F9" s="9">
        <f t="shared" si="0"/>
        <v>0.58947368421052637</v>
      </c>
      <c r="G9" s="11"/>
      <c r="H9" s="13">
        <f t="shared" si="1"/>
        <v>6063.1578947368425</v>
      </c>
      <c r="I9" s="13">
        <f t="shared" si="2"/>
        <v>12732.63157894737</v>
      </c>
    </row>
    <row r="10" spans="1:9">
      <c r="A10" s="8" t="s">
        <v>10</v>
      </c>
      <c r="B10" s="4">
        <v>3000</v>
      </c>
      <c r="C10" s="2">
        <f>B10/1000</f>
        <v>3</v>
      </c>
      <c r="D10" s="2">
        <v>6.1</v>
      </c>
      <c r="E10" s="2">
        <v>78</v>
      </c>
      <c r="F10" s="9">
        <f t="shared" si="0"/>
        <v>0.63051702395964704</v>
      </c>
      <c r="G10" s="12"/>
      <c r="H10" s="13">
        <f t="shared" si="1"/>
        <v>4539.7225725094577</v>
      </c>
      <c r="I10" s="13">
        <f t="shared" si="2"/>
        <v>13619.167717528373</v>
      </c>
    </row>
    <row r="12" spans="1:9" ht="21">
      <c r="A12" s="15" t="s">
        <v>13</v>
      </c>
    </row>
    <row r="13" spans="1:9" ht="21">
      <c r="A13" s="15" t="s">
        <v>14</v>
      </c>
    </row>
    <row r="14" spans="1:9" ht="18.75">
      <c r="A14" s="14" t="s">
        <v>17</v>
      </c>
    </row>
    <row r="15" spans="1:9">
      <c r="A15" t="s">
        <v>20</v>
      </c>
    </row>
    <row r="16" spans="1:9">
      <c r="A16" s="16" t="s">
        <v>21</v>
      </c>
    </row>
    <row r="17" spans="1:6">
      <c r="A17" s="16" t="s">
        <v>22</v>
      </c>
      <c r="D17" s="7"/>
    </row>
    <row r="18" spans="1:6">
      <c r="A18" s="16" t="s">
        <v>23</v>
      </c>
    </row>
    <row r="19" spans="1:6">
      <c r="A19" s="16" t="s">
        <v>24</v>
      </c>
    </row>
    <row r="20" spans="1:6">
      <c r="A20" s="16" t="s">
        <v>25</v>
      </c>
    </row>
    <row r="21" spans="1:6">
      <c r="A21" s="16" t="s">
        <v>26</v>
      </c>
    </row>
    <row r="22" spans="1:6" ht="18" customHeight="1">
      <c r="A22" s="18" t="s">
        <v>27</v>
      </c>
      <c r="B22" s="18"/>
      <c r="C22" s="18"/>
      <c r="D22" s="18"/>
      <c r="E22" s="18"/>
      <c r="F22" s="18"/>
    </row>
  </sheetData>
  <mergeCells count="2">
    <mergeCell ref="G4:G10"/>
    <mergeCell ref="A22:F22"/>
  </mergeCells>
  <hyperlinks>
    <hyperlink ref="A16" r:id="rId1"/>
    <hyperlink ref="A17" r:id="rId2"/>
    <hyperlink ref="A18" r:id="rId3"/>
    <hyperlink ref="A19" r:id="rId4"/>
    <hyperlink ref="A20" r:id="rId5"/>
    <hyperlink ref="A21" r:id="rId6"/>
    <hyperlink ref="A22:F22" r:id="rId7" display="Стандарты качества топливных брикетов и пеллет"/>
  </hyperlinks>
  <pageMargins left="0.7" right="0.7" top="0.75" bottom="0.75" header="0.3" footer="0.3"/>
  <pageSetup paperSize="9" orientation="portrait" horizontalDpi="300" verticalDpi="0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2015-01-25T11:50:31Z</dcterms:created>
  <dcterms:modified xsi:type="dcterms:W3CDTF">2015-01-25T16:18:02Z</dcterms:modified>
</cp:coreProperties>
</file>